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3d4664a077b7b592/Desktop/Follifoot/Parish Council/Finance/2020-21/"/>
    </mc:Choice>
  </mc:AlternateContent>
  <xr:revisionPtr revIDLastSave="0" documentId="8_{FC5299D8-4D75-4A3D-ACB9-00D742E2D841}" xr6:coauthVersionLast="46" xr6:coauthVersionMax="46" xr10:uidLastSave="{00000000-0000-0000-0000-000000000000}"/>
  <bookViews>
    <workbookView xWindow="-108" yWindow="-108" windowWidth="23256" windowHeight="12576" xr2:uid="{A087EC8A-47B1-451C-B7EA-CE9DB22B9773}"/>
  </bookViews>
  <sheets>
    <sheet name="Sheet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41" i="1" l="1"/>
  <c r="D41" i="1"/>
  <c r="F40" i="1"/>
  <c r="D40" i="1"/>
  <c r="D42" i="1" s="1"/>
  <c r="F35" i="1"/>
  <c r="F34" i="1"/>
  <c r="D32" i="1"/>
  <c r="D31" i="1"/>
  <c r="D30" i="1"/>
  <c r="D29" i="1"/>
  <c r="D28" i="1"/>
  <c r="D27" i="1"/>
  <c r="D26" i="1"/>
  <c r="D25" i="1"/>
  <c r="D24" i="1"/>
  <c r="D23" i="1"/>
  <c r="D22" i="1"/>
  <c r="D21" i="1"/>
  <c r="D20" i="1"/>
  <c r="F17" i="1"/>
  <c r="D15" i="1"/>
  <c r="D14" i="1"/>
  <c r="D13" i="1"/>
  <c r="D12" i="1"/>
  <c r="D11" i="1"/>
  <c r="D10" i="1"/>
  <c r="D9" i="1"/>
  <c r="D8" i="1"/>
  <c r="F42" i="1" l="1"/>
  <c r="D17" i="1"/>
  <c r="D35" i="1" s="1"/>
  <c r="D37" i="1" s="1"/>
  <c r="D34" i="1"/>
</calcChain>
</file>

<file path=xl/sharedStrings.xml><?xml version="1.0" encoding="utf-8"?>
<sst xmlns="http://schemas.openxmlformats.org/spreadsheetml/2006/main" count="37" uniqueCount="35">
  <si>
    <t>Follifoot with Plompton Parish Council</t>
  </si>
  <si>
    <t>Receipts &amp; Payments Account</t>
  </si>
  <si>
    <t>Year ending 31 March 2021</t>
  </si>
  <si>
    <t>Receipts</t>
  </si>
  <si>
    <t>PRECEPT</t>
  </si>
  <si>
    <t>FUNDRAISING - FOLLIFIELDS</t>
  </si>
  <si>
    <t>DONATIONS</t>
  </si>
  <si>
    <t>ALLOTMENTS &amp; THE POUND</t>
  </si>
  <si>
    <t>BANK INTEREST</t>
  </si>
  <si>
    <t>VAT RECLAIM</t>
  </si>
  <si>
    <t>MISCELLANEOUS</t>
  </si>
  <si>
    <t>GRANTS</t>
  </si>
  <si>
    <t>FRAUD REPAYMENT</t>
  </si>
  <si>
    <t>Total</t>
  </si>
  <si>
    <t>Payments</t>
  </si>
  <si>
    <t>VAT</t>
  </si>
  <si>
    <t>CLERK'S SALARY</t>
  </si>
  <si>
    <t>PAYE</t>
  </si>
  <si>
    <t>CLERK'S EXPENSES</t>
  </si>
  <si>
    <t>INSURANCE</t>
  </si>
  <si>
    <t>MEETING COSTS</t>
  </si>
  <si>
    <t>VILLAGE MAINTENANCE</t>
  </si>
  <si>
    <t>ADMINISTRATION, PRINTING ETC</t>
  </si>
  <si>
    <t>SUBSCRIPTIONS</t>
  </si>
  <si>
    <t xml:space="preserve"> AUDIT FEE</t>
  </si>
  <si>
    <t>FOLLIFIELDS</t>
  </si>
  <si>
    <t>COMPUTER AND SOFTWARE</t>
  </si>
  <si>
    <t>Excess(deficit) of receipts over payments</t>
  </si>
  <si>
    <t>Balance Brought forward 1 April 2020</t>
  </si>
  <si>
    <t>Balance carried forward 31st March 2021</t>
  </si>
  <si>
    <t>Represented By</t>
  </si>
  <si>
    <t>Current Account</t>
  </si>
  <si>
    <t>BBM Account</t>
  </si>
  <si>
    <t>Note</t>
  </si>
  <si>
    <t>Assets in the form of equipment, insignia and regalia were valued on 31st March 2021 at a current replacement value of £98312.26 for insurance purposes.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</si>
</sst>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_ ;[Red]\-0\ "/>
    <numFmt numFmtId="165" formatCode="#,##0.00_ ;[Red]\-#,##0.00\ "/>
    <numFmt numFmtId="166" formatCode="0.00_ ;[Red]\-0.00\ 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i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auto="1"/>
      </top>
      <bottom style="double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164" fontId="1" fillId="0" borderId="0" xfId="0" applyNumberFormat="1" applyFont="1"/>
    <xf numFmtId="165" fontId="0" fillId="0" borderId="0" xfId="0" applyNumberFormat="1"/>
    <xf numFmtId="2" fontId="0" fillId="0" borderId="0" xfId="0" applyNumberFormat="1"/>
    <xf numFmtId="0" fontId="1" fillId="0" borderId="0" xfId="0" applyFont="1" applyAlignment="1">
      <alignment horizontal="right"/>
    </xf>
    <xf numFmtId="165" fontId="0" fillId="0" borderId="1" xfId="0" applyNumberFormat="1" applyBorder="1"/>
    <xf numFmtId="0" fontId="0" fillId="0" borderId="1" xfId="0" applyBorder="1"/>
    <xf numFmtId="166" fontId="0" fillId="0" borderId="1" xfId="0" applyNumberFormat="1" applyBorder="1"/>
    <xf numFmtId="166" fontId="0" fillId="0" borderId="0" xfId="0" applyNumberFormat="1"/>
    <xf numFmtId="0" fontId="4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Cash%20Book%20and%20Accounts%202020-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itle Page"/>
      <sheetName val="Receipts"/>
      <sheetName val="Payments"/>
      <sheetName val="Bank ACs"/>
      <sheetName val="Annual Accounts"/>
    </sheetNames>
    <sheetDataSet>
      <sheetData sheetId="0"/>
      <sheetData sheetId="1">
        <row r="23">
          <cell r="E23">
            <v>10720</v>
          </cell>
          <cell r="F23">
            <v>100</v>
          </cell>
          <cell r="G23">
            <v>0</v>
          </cell>
          <cell r="H23">
            <v>10.36</v>
          </cell>
          <cell r="I23">
            <v>3750</v>
          </cell>
          <cell r="J23">
            <v>1300</v>
          </cell>
          <cell r="K23">
            <v>0</v>
          </cell>
          <cell r="L23">
            <v>0</v>
          </cell>
          <cell r="M23">
            <v>41.43</v>
          </cell>
        </row>
      </sheetData>
      <sheetData sheetId="2">
        <row r="59">
          <cell r="E59">
            <v>105.92999999999999</v>
          </cell>
          <cell r="F59">
            <v>3547.36</v>
          </cell>
          <cell r="G59">
            <v>870.34</v>
          </cell>
          <cell r="H59">
            <v>350</v>
          </cell>
          <cell r="I59">
            <v>428.89</v>
          </cell>
          <cell r="J59">
            <v>189</v>
          </cell>
          <cell r="K59">
            <v>1413.1200000000001</v>
          </cell>
          <cell r="L59">
            <v>55.48</v>
          </cell>
          <cell r="M59">
            <v>300</v>
          </cell>
          <cell r="N59">
            <v>184.01</v>
          </cell>
          <cell r="O59">
            <v>50</v>
          </cell>
          <cell r="P59">
            <v>1735.5</v>
          </cell>
          <cell r="Q59">
            <v>26.67</v>
          </cell>
        </row>
      </sheetData>
      <sheetData sheetId="3">
        <row r="3">
          <cell r="G3">
            <v>1594.1</v>
          </cell>
          <cell r="H3">
            <v>20001.75</v>
          </cell>
        </row>
        <row r="112">
          <cell r="G112">
            <v>4260.1299999999992</v>
          </cell>
          <cell r="H112">
            <v>24001.21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3F43B5-7679-4A4B-8D09-E315C7987806}">
  <dimension ref="A3:J47"/>
  <sheetViews>
    <sheetView tabSelected="1" workbookViewId="0">
      <selection activeCell="M14" sqref="M14"/>
    </sheetView>
  </sheetViews>
  <sheetFormatPr defaultRowHeight="14.4" x14ac:dyDescent="0.3"/>
  <cols>
    <col min="1" max="1" width="5.5546875" customWidth="1"/>
    <col min="2" max="2" width="38.33203125" bestFit="1" customWidth="1"/>
    <col min="3" max="3" width="13.33203125" customWidth="1"/>
    <col min="4" max="4" width="10.33203125" style="4" bestFit="1" customWidth="1"/>
    <col min="5" max="5" width="5.6640625" customWidth="1"/>
    <col min="6" max="6" width="10.44140625" style="10" customWidth="1"/>
    <col min="10" max="10" width="22.5546875" customWidth="1"/>
  </cols>
  <sheetData>
    <row r="3" spans="1:6" x14ac:dyDescent="0.3">
      <c r="A3" s="12" t="s">
        <v>0</v>
      </c>
      <c r="B3" s="13"/>
      <c r="C3" s="13"/>
      <c r="D3" s="13"/>
      <c r="E3" s="13"/>
      <c r="F3" s="13"/>
    </row>
    <row r="4" spans="1:6" x14ac:dyDescent="0.3">
      <c r="A4" s="14" t="s">
        <v>1</v>
      </c>
      <c r="B4" s="14"/>
      <c r="C4" s="14"/>
      <c r="D4" s="14"/>
      <c r="E4" s="14"/>
      <c r="F4" s="14"/>
    </row>
    <row r="5" spans="1:6" x14ac:dyDescent="0.3">
      <c r="A5" s="14" t="s">
        <v>2</v>
      </c>
      <c r="B5" s="14"/>
      <c r="C5" s="14"/>
      <c r="D5" s="14"/>
      <c r="E5" s="14"/>
      <c r="F5" s="14"/>
    </row>
    <row r="7" spans="1:6" x14ac:dyDescent="0.3">
      <c r="A7" s="1" t="s">
        <v>3</v>
      </c>
      <c r="C7" s="2"/>
      <c r="D7" s="3">
        <v>2021</v>
      </c>
      <c r="E7" s="1"/>
      <c r="F7" s="1">
        <v>2020</v>
      </c>
    </row>
    <row r="8" spans="1:6" x14ac:dyDescent="0.3">
      <c r="B8" t="s">
        <v>4</v>
      </c>
      <c r="D8" s="4">
        <f>[1]Receipts!E23</f>
        <v>10720</v>
      </c>
      <c r="F8" s="4">
        <v>10500</v>
      </c>
    </row>
    <row r="9" spans="1:6" x14ac:dyDescent="0.3">
      <c r="B9" t="s">
        <v>5</v>
      </c>
      <c r="D9" s="4">
        <f>[1]Receipts!L23</f>
        <v>0</v>
      </c>
      <c r="F9" s="5">
        <v>3889.6</v>
      </c>
    </row>
    <row r="10" spans="1:6" x14ac:dyDescent="0.3">
      <c r="B10" t="s">
        <v>6</v>
      </c>
      <c r="D10" s="4">
        <f>[1]Receipts!J23</f>
        <v>1300</v>
      </c>
      <c r="F10" s="4">
        <v>140</v>
      </c>
    </row>
    <row r="11" spans="1:6" x14ac:dyDescent="0.3">
      <c r="B11" t="s">
        <v>7</v>
      </c>
      <c r="D11" s="4">
        <f>[1]Receipts!F23</f>
        <v>100</v>
      </c>
      <c r="F11" s="4">
        <v>100</v>
      </c>
    </row>
    <row r="12" spans="1:6" x14ac:dyDescent="0.3">
      <c r="B12" t="s">
        <v>8</v>
      </c>
      <c r="D12" s="4">
        <f>[1]Receipts!H23</f>
        <v>10.36</v>
      </c>
      <c r="F12" s="4">
        <v>30.15</v>
      </c>
    </row>
    <row r="13" spans="1:6" x14ac:dyDescent="0.3">
      <c r="B13" t="s">
        <v>9</v>
      </c>
      <c r="D13" s="4">
        <f>[1]Receipts!K23</f>
        <v>0</v>
      </c>
      <c r="F13" s="4">
        <v>1882.52</v>
      </c>
    </row>
    <row r="14" spans="1:6" x14ac:dyDescent="0.3">
      <c r="B14" t="s">
        <v>10</v>
      </c>
      <c r="D14" s="4">
        <f>[1]Receipts!M23</f>
        <v>41.43</v>
      </c>
      <c r="F14" s="4">
        <v>41.43</v>
      </c>
    </row>
    <row r="15" spans="1:6" x14ac:dyDescent="0.3">
      <c r="B15" t="s">
        <v>11</v>
      </c>
      <c r="D15" s="4">
        <f>[1]Receipts!I23</f>
        <v>3750</v>
      </c>
      <c r="F15" s="4">
        <v>0</v>
      </c>
    </row>
    <row r="16" spans="1:6" x14ac:dyDescent="0.3">
      <c r="B16" t="s">
        <v>12</v>
      </c>
      <c r="D16" s="4">
        <v>0</v>
      </c>
      <c r="F16" s="4">
        <v>4900</v>
      </c>
    </row>
    <row r="17" spans="1:6" ht="15" thickBot="1" x14ac:dyDescent="0.35">
      <c r="B17" s="6" t="s">
        <v>13</v>
      </c>
      <c r="C17" s="6"/>
      <c r="D17" s="7">
        <f>SUM(D8:D15)</f>
        <v>15921.79</v>
      </c>
      <c r="E17" s="8"/>
      <c r="F17" s="9">
        <f>SUM(F8:F16)</f>
        <v>21483.7</v>
      </c>
    </row>
    <row r="18" spans="1:6" ht="15" thickTop="1" x14ac:dyDescent="0.3"/>
    <row r="19" spans="1:6" x14ac:dyDescent="0.3">
      <c r="A19" s="1" t="s">
        <v>14</v>
      </c>
    </row>
    <row r="20" spans="1:6" x14ac:dyDescent="0.3">
      <c r="B20" t="s">
        <v>15</v>
      </c>
      <c r="D20" s="4">
        <f>[1]Payments!E59</f>
        <v>105.92999999999999</v>
      </c>
      <c r="F20" s="4">
        <v>914.82</v>
      </c>
    </row>
    <row r="21" spans="1:6" x14ac:dyDescent="0.3">
      <c r="B21" t="s">
        <v>16</v>
      </c>
      <c r="D21" s="4">
        <f>[1]Payments!F59</f>
        <v>3547.36</v>
      </c>
      <c r="F21" s="4">
        <v>3154.36</v>
      </c>
    </row>
    <row r="22" spans="1:6" x14ac:dyDescent="0.3">
      <c r="B22" t="s">
        <v>17</v>
      </c>
      <c r="D22" s="4">
        <f>[1]Payments!G59</f>
        <v>870.34</v>
      </c>
      <c r="F22" s="4">
        <v>788.59</v>
      </c>
    </row>
    <row r="23" spans="1:6" x14ac:dyDescent="0.3">
      <c r="B23" t="s">
        <v>18</v>
      </c>
      <c r="D23" s="4">
        <f>[1]Payments!H59-[1]Receipts!G23</f>
        <v>350</v>
      </c>
      <c r="F23" s="4">
        <v>350</v>
      </c>
    </row>
    <row r="24" spans="1:6" x14ac:dyDescent="0.3">
      <c r="B24" t="s">
        <v>19</v>
      </c>
      <c r="D24" s="4">
        <f>[1]Payments!I59</f>
        <v>428.89</v>
      </c>
      <c r="F24" s="4">
        <v>425.23</v>
      </c>
    </row>
    <row r="25" spans="1:6" x14ac:dyDescent="0.3">
      <c r="B25" t="s">
        <v>20</v>
      </c>
      <c r="D25" s="4">
        <f>[1]Payments!J59</f>
        <v>189</v>
      </c>
      <c r="F25" s="4">
        <v>189</v>
      </c>
    </row>
    <row r="26" spans="1:6" x14ac:dyDescent="0.3">
      <c r="B26" t="s">
        <v>21</v>
      </c>
      <c r="D26" s="4">
        <f>[1]Payments!K59</f>
        <v>1413.1200000000001</v>
      </c>
      <c r="F26" s="4">
        <v>1538.14</v>
      </c>
    </row>
    <row r="27" spans="1:6" x14ac:dyDescent="0.3">
      <c r="B27" t="s">
        <v>22</v>
      </c>
      <c r="D27" s="4">
        <f>[1]Payments!L59</f>
        <v>55.48</v>
      </c>
      <c r="F27" s="4">
        <v>77.599999999999994</v>
      </c>
    </row>
    <row r="28" spans="1:6" x14ac:dyDescent="0.3">
      <c r="B28" t="s">
        <v>23</v>
      </c>
      <c r="D28" s="4">
        <f>[1]Payments!M59</f>
        <v>300</v>
      </c>
      <c r="F28" s="4">
        <v>293</v>
      </c>
    </row>
    <row r="29" spans="1:6" x14ac:dyDescent="0.3">
      <c r="B29" t="s">
        <v>24</v>
      </c>
      <c r="D29" s="4">
        <f>[1]Payments!O59</f>
        <v>50</v>
      </c>
      <c r="F29" s="4">
        <v>200</v>
      </c>
    </row>
    <row r="30" spans="1:6" x14ac:dyDescent="0.3">
      <c r="B30" t="s">
        <v>25</v>
      </c>
      <c r="D30" s="4">
        <f>[1]Payments!P59</f>
        <v>1735.5</v>
      </c>
      <c r="F30" s="4">
        <v>5743.1</v>
      </c>
    </row>
    <row r="31" spans="1:6" x14ac:dyDescent="0.3">
      <c r="B31" t="s">
        <v>26</v>
      </c>
      <c r="D31" s="4">
        <f>[1]Payments!N59</f>
        <v>184.01</v>
      </c>
      <c r="F31" s="4">
        <v>419.41</v>
      </c>
    </row>
    <row r="32" spans="1:6" x14ac:dyDescent="0.3">
      <c r="B32" t="s">
        <v>10</v>
      </c>
      <c r="D32" s="4">
        <f>[1]Payments!Q59</f>
        <v>26.67</v>
      </c>
      <c r="F32" s="4">
        <v>206.14</v>
      </c>
    </row>
    <row r="34" spans="1:10" ht="15" thickBot="1" x14ac:dyDescent="0.35">
      <c r="D34" s="7">
        <f>SUM(D20:D33)</f>
        <v>9256.2999999999993</v>
      </c>
      <c r="E34" s="8"/>
      <c r="F34" s="9">
        <f>SUM(F20:F32)</f>
        <v>14299.39</v>
      </c>
    </row>
    <row r="35" spans="1:10" ht="15" thickTop="1" x14ac:dyDescent="0.3">
      <c r="B35" t="s">
        <v>27</v>
      </c>
      <c r="D35" s="4">
        <f>D17-D34</f>
        <v>6665.4900000000016</v>
      </c>
      <c r="E35" s="4"/>
      <c r="F35" s="4">
        <f>F17-F34</f>
        <v>7184.3100000000013</v>
      </c>
    </row>
    <row r="36" spans="1:10" x14ac:dyDescent="0.3">
      <c r="B36" t="s">
        <v>28</v>
      </c>
      <c r="D36" s="4">
        <v>21595.85</v>
      </c>
      <c r="F36">
        <v>14411.54</v>
      </c>
    </row>
    <row r="37" spans="1:10" x14ac:dyDescent="0.3">
      <c r="B37" t="s">
        <v>29</v>
      </c>
      <c r="D37" s="4">
        <f>D36+D35</f>
        <v>28261.34</v>
      </c>
      <c r="E37" s="4"/>
      <c r="F37">
        <v>21595.850000000002</v>
      </c>
    </row>
    <row r="39" spans="1:10" x14ac:dyDescent="0.3">
      <c r="A39" s="1" t="s">
        <v>30</v>
      </c>
      <c r="J39" s="4"/>
    </row>
    <row r="40" spans="1:10" x14ac:dyDescent="0.3">
      <c r="B40" t="s">
        <v>31</v>
      </c>
      <c r="D40" s="4">
        <f>'[1]Bank ACs'!G112</f>
        <v>4260.1299999999992</v>
      </c>
      <c r="F40" s="4">
        <f>'[1]Bank ACs'!G3</f>
        <v>1594.1</v>
      </c>
    </row>
    <row r="41" spans="1:10" x14ac:dyDescent="0.3">
      <c r="B41" t="s">
        <v>32</v>
      </c>
      <c r="D41" s="4">
        <f>'[1]Bank ACs'!H112</f>
        <v>24001.21</v>
      </c>
      <c r="F41" s="4">
        <f>'[1]Bank ACs'!H3</f>
        <v>20001.75</v>
      </c>
    </row>
    <row r="42" spans="1:10" x14ac:dyDescent="0.3">
      <c r="B42" t="s">
        <v>13</v>
      </c>
      <c r="D42" s="4">
        <f>SUM(D40:D41)</f>
        <v>28261.339999999997</v>
      </c>
      <c r="E42" s="4"/>
      <c r="F42" s="4">
        <f>SUM(F40:F41)</f>
        <v>21595.85</v>
      </c>
      <c r="I42" s="4"/>
    </row>
    <row r="45" spans="1:10" x14ac:dyDescent="0.3">
      <c r="A45" t="s">
        <v>33</v>
      </c>
    </row>
    <row r="46" spans="1:10" ht="36.75" customHeight="1" x14ac:dyDescent="0.3">
      <c r="B46" s="15" t="s">
        <v>34</v>
      </c>
      <c r="C46" s="15"/>
      <c r="D46" s="15"/>
      <c r="E46" s="15"/>
      <c r="F46" s="15"/>
    </row>
    <row r="47" spans="1:10" x14ac:dyDescent="0.3">
      <c r="B47" s="11"/>
    </row>
  </sheetData>
  <mergeCells count="4">
    <mergeCell ref="A3:F3"/>
    <mergeCell ref="A4:F4"/>
    <mergeCell ref="A5:F5"/>
    <mergeCell ref="B46:F46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Mike Richards</cp:lastModifiedBy>
  <cp:lastPrinted>2021-05-06T16:20:40Z</cp:lastPrinted>
  <dcterms:created xsi:type="dcterms:W3CDTF">2021-05-06T16:19:47Z</dcterms:created>
  <dcterms:modified xsi:type="dcterms:W3CDTF">2021-05-06T16:45:20Z</dcterms:modified>
</cp:coreProperties>
</file>